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<sst xmlns="http://schemas.openxmlformats.org/spreadsheetml/2006/main" count="147" uniqueCount="49">
  <si>
    <t>BUSINESS SEGMENT</t>
  </si>
  <si>
    <t>Banking</t>
  </si>
  <si>
    <t>Finance</t>
  </si>
  <si>
    <t>Investment Banking</t>
  </si>
  <si>
    <t>Others</t>
  </si>
  <si>
    <t>Eliminations</t>
  </si>
  <si>
    <t>Consolidated</t>
  </si>
  <si>
    <t>RM'000</t>
  </si>
  <si>
    <t>REVENUE AND EXPENSES</t>
  </si>
  <si>
    <t>Revenue</t>
  </si>
  <si>
    <t>Total revenue</t>
  </si>
  <si>
    <t>Finance costs</t>
  </si>
  <si>
    <t>Operating profit</t>
  </si>
  <si>
    <t>Loan loss and provision</t>
  </si>
  <si>
    <t>Share of net profits of associates</t>
  </si>
  <si>
    <t>Profit before taxation</t>
  </si>
  <si>
    <t>ASSETS AND LIABILITIES</t>
  </si>
  <si>
    <t>Segment assets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</si>
  <si>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</si>
  <si>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</si>
  <si>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</si>
  <si>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</si>
  <si>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</si>
  <si>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</si>
  <si>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Malaysia</t>
  </si>
  <si>
    <t>Singapore</t>
  </si>
  <si>
    <t>Other locations</t>
  </si>
  <si>
    <t>Revenue from external customers</t>
  </si>
  <si>
    <t>As at June 2003</t>
  </si>
  <si>
    <t>Insurance and Takaful</t>
  </si>
  <si>
    <t>External revenue</t>
  </si>
  <si>
    <t>Inter-segment revenue</t>
  </si>
  <si>
    <t>Segment results</t>
  </si>
  <si>
    <t>Profit after taxation and zakat</t>
  </si>
  <si>
    <t>Minority interest</t>
  </si>
  <si>
    <t>Net profit for the year</t>
  </si>
  <si>
    <t>Profit Before Tax &amp; Zakat</t>
  </si>
  <si>
    <t>Total segment liabilities</t>
  </si>
  <si>
    <t>Taxation &amp; Zakat</t>
  </si>
  <si>
    <t>Investment in associates companies</t>
  </si>
  <si>
    <t>Total assets</t>
  </si>
  <si>
    <t>Dec 2003</t>
  </si>
  <si>
    <t>Dec 2002</t>
  </si>
  <si>
    <t>As at Dec 2003</t>
  </si>
  <si>
    <t>June 2003</t>
  </si>
  <si>
    <t>UNAUDITED SEGMENT INFORMATION FOR THE SECOND QUARTER OF THE FINANCIAL YEAR ENDING 30 JUNE 2004</t>
  </si>
  <si>
    <t>MALAYAN BANKING BERHAD</t>
  </si>
  <si>
    <t>(3813-K)</t>
  </si>
  <si>
    <t>Results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</si>
</sst>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/yy\ h:mm\ AM/PM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15" applyNumberFormat="1" applyFont="1" applyAlignment="1" quotePrefix="1">
      <alignment horizontal="right"/>
    </xf>
    <xf numFmtId="164" fontId="2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164" fontId="2" fillId="0" borderId="2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1" xfId="15" applyNumberFormat="1" applyFont="1" applyBorder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1" fontId="2" fillId="0" borderId="0" xfId="15" applyNumberFormat="1" applyFont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164" fontId="1" fillId="0" borderId="2" xfId="15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3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5" fontId="2" fillId="0" borderId="0" xfId="15" applyNumberFormat="1" applyFont="1" applyAlignment="1" quotePrefix="1">
      <alignment horizontal="right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64" fontId="1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center" wrapText="1"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8" width="13.7109375" style="0" customWidth="1"/>
    <col min="9" max="9" width="13.8515625" style="0" customWidth="1"/>
    <col min="10" max="15" width="13.7109375" style="0" customWidth="1"/>
    <col min="16" max="16" width="8.8515625" style="0" customWidth="1"/>
  </cols>
  <sheetData>
    <row r="1" spans="1:15" ht="14.25">
      <c r="A1" s="48" t="s">
        <v>46</v>
      </c>
      <c r="B1" s="46"/>
      <c r="C1" s="46"/>
      <c r="D1" s="46"/>
      <c r="E1" s="46"/>
      <c r="F1" s="2"/>
      <c r="G1" s="3"/>
      <c r="H1" s="2"/>
      <c r="I1" s="3"/>
      <c r="J1" s="2"/>
      <c r="K1" s="3"/>
      <c r="L1" s="2"/>
      <c r="M1" s="3"/>
      <c r="N1" s="2"/>
      <c r="O1" s="3"/>
    </row>
    <row r="2" spans="1:15" ht="15">
      <c r="A2" s="49" t="s">
        <v>47</v>
      </c>
      <c r="B2" s="47"/>
      <c r="C2" s="47"/>
      <c r="D2" s="47"/>
      <c r="E2" s="47"/>
      <c r="F2" s="2"/>
      <c r="G2" s="3"/>
      <c r="H2" s="2"/>
      <c r="I2" s="3"/>
      <c r="J2" s="2"/>
      <c r="K2" s="3"/>
      <c r="L2" s="2"/>
      <c r="M2" s="3"/>
      <c r="N2" s="2"/>
      <c r="O2" s="3"/>
    </row>
    <row r="3" spans="1:15" ht="12.75">
      <c r="A3" s="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</row>
    <row r="4" spans="1:15" ht="12.75">
      <c r="A4" s="4" t="s">
        <v>45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</row>
    <row r="5" spans="1:15" ht="12.75">
      <c r="A5" s="1"/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</row>
    <row r="6" spans="1:15" ht="12.75">
      <c r="A6" s="5" t="s">
        <v>0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</row>
    <row r="7" spans="1:15" ht="12.75">
      <c r="A7" s="4"/>
      <c r="B7" s="52" t="s">
        <v>1</v>
      </c>
      <c r="C7" s="52"/>
      <c r="D7" s="52" t="s">
        <v>2</v>
      </c>
      <c r="E7" s="52"/>
      <c r="F7" s="52" t="s">
        <v>3</v>
      </c>
      <c r="G7" s="52"/>
      <c r="H7" s="52" t="s">
        <v>29</v>
      </c>
      <c r="I7" s="52"/>
      <c r="J7" s="52" t="s">
        <v>4</v>
      </c>
      <c r="K7" s="52"/>
      <c r="L7" s="52" t="s">
        <v>5</v>
      </c>
      <c r="M7" s="52"/>
      <c r="N7" s="52" t="s">
        <v>6</v>
      </c>
      <c r="O7" s="52"/>
    </row>
    <row r="8" spans="1:15" ht="12.75">
      <c r="A8" s="7"/>
      <c r="B8" s="8" t="s">
        <v>41</v>
      </c>
      <c r="C8" s="8" t="s">
        <v>42</v>
      </c>
      <c r="D8" s="8" t="s">
        <v>41</v>
      </c>
      <c r="E8" s="8" t="s">
        <v>42</v>
      </c>
      <c r="F8" s="8" t="s">
        <v>41</v>
      </c>
      <c r="G8" s="8" t="s">
        <v>42</v>
      </c>
      <c r="H8" s="8" t="s">
        <v>41</v>
      </c>
      <c r="I8" s="8" t="s">
        <v>42</v>
      </c>
      <c r="J8" s="8" t="s">
        <v>41</v>
      </c>
      <c r="K8" s="8" t="s">
        <v>42</v>
      </c>
      <c r="L8" s="8" t="s">
        <v>41</v>
      </c>
      <c r="M8" s="8" t="s">
        <v>42</v>
      </c>
      <c r="N8" s="8" t="s">
        <v>41</v>
      </c>
      <c r="O8" s="8" t="s">
        <v>42</v>
      </c>
    </row>
    <row r="9" spans="1:15" ht="12.75">
      <c r="A9" s="1"/>
      <c r="B9" s="9" t="s">
        <v>7</v>
      </c>
      <c r="C9" s="9" t="s">
        <v>7</v>
      </c>
      <c r="D9" s="9" t="s">
        <v>7</v>
      </c>
      <c r="E9" s="9" t="s">
        <v>7</v>
      </c>
      <c r="F9" s="9" t="s">
        <v>7</v>
      </c>
      <c r="G9" s="9" t="s">
        <v>7</v>
      </c>
      <c r="H9" s="9" t="s">
        <v>7</v>
      </c>
      <c r="I9" s="9" t="s">
        <v>7</v>
      </c>
      <c r="J9" s="9" t="s">
        <v>7</v>
      </c>
      <c r="K9" s="9" t="s">
        <v>7</v>
      </c>
      <c r="L9" s="9" t="s">
        <v>7</v>
      </c>
      <c r="M9" s="9" t="s">
        <v>7</v>
      </c>
      <c r="N9" s="9" t="s">
        <v>7</v>
      </c>
      <c r="O9" s="9" t="s">
        <v>7</v>
      </c>
    </row>
    <row r="10" spans="1:15" ht="12.75">
      <c r="A10" s="4" t="s">
        <v>8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</row>
    <row r="11" spans="1:15" ht="12.75">
      <c r="A11" s="4" t="s">
        <v>9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</row>
    <row r="12" spans="1:15" ht="12.75">
      <c r="A12" s="1" t="s">
        <v>30</v>
      </c>
      <c r="B12" s="9">
        <v>3510036</v>
      </c>
      <c r="C12" s="10">
        <f>3490834-18094</f>
        <v>3472740</v>
      </c>
      <c r="D12" s="9">
        <v>792639</v>
      </c>
      <c r="E12" s="10">
        <f>920367-8451-7749-1196-898</f>
        <v>902073</v>
      </c>
      <c r="F12" s="9">
        <v>166838</v>
      </c>
      <c r="G12" s="10">
        <v>177496</v>
      </c>
      <c r="H12" s="9">
        <v>138346</v>
      </c>
      <c r="I12" s="10">
        <v>125286</v>
      </c>
      <c r="J12" s="9">
        <v>29288</v>
      </c>
      <c r="K12" s="10">
        <v>21516</v>
      </c>
      <c r="L12" s="9">
        <v>0</v>
      </c>
      <c r="M12" s="10">
        <v>0</v>
      </c>
      <c r="N12" s="9">
        <f>+B12+D12+F12+H12+J12+L12</f>
        <v>4637147</v>
      </c>
      <c r="O12" s="10">
        <f>+C12+E12+G12+I12+K12+M12</f>
        <v>4699111</v>
      </c>
    </row>
    <row r="13" spans="1:15" ht="12.75">
      <c r="A13" s="12" t="s">
        <v>31</v>
      </c>
      <c r="B13" s="13">
        <v>659985</v>
      </c>
      <c r="C13" s="14">
        <v>1289589</v>
      </c>
      <c r="D13" s="13">
        <v>19236</v>
      </c>
      <c r="E13" s="14">
        <v>36985</v>
      </c>
      <c r="F13" s="13">
        <v>43445</v>
      </c>
      <c r="G13" s="14">
        <v>18936</v>
      </c>
      <c r="H13" s="13">
        <v>-2395</v>
      </c>
      <c r="I13" s="14">
        <v>35618</v>
      </c>
      <c r="J13" s="13">
        <v>5958</v>
      </c>
      <c r="K13" s="14">
        <v>3907</v>
      </c>
      <c r="L13" s="13">
        <v>-726229</v>
      </c>
      <c r="M13" s="14">
        <v>-1385035</v>
      </c>
      <c r="N13" s="9">
        <f>+B13+D13+F13+H13+J13+L13</f>
        <v>0</v>
      </c>
      <c r="O13" s="14">
        <f>+C13+E13+G13+I13+K13+M13</f>
        <v>0</v>
      </c>
    </row>
    <row r="14" spans="1:15" ht="13.5" thickBot="1">
      <c r="A14" s="15" t="s">
        <v>10</v>
      </c>
      <c r="B14" s="16">
        <f aca="true" t="shared" si="0" ref="B14:O14">+B12+B13</f>
        <v>4170021</v>
      </c>
      <c r="C14" s="28">
        <f t="shared" si="0"/>
        <v>4762329</v>
      </c>
      <c r="D14" s="16">
        <f t="shared" si="0"/>
        <v>811875</v>
      </c>
      <c r="E14" s="28">
        <f t="shared" si="0"/>
        <v>939058</v>
      </c>
      <c r="F14" s="16">
        <f t="shared" si="0"/>
        <v>210283</v>
      </c>
      <c r="G14" s="28">
        <f t="shared" si="0"/>
        <v>196432</v>
      </c>
      <c r="H14" s="16">
        <f t="shared" si="0"/>
        <v>135951</v>
      </c>
      <c r="I14" s="28">
        <f t="shared" si="0"/>
        <v>160904</v>
      </c>
      <c r="J14" s="16">
        <f t="shared" si="0"/>
        <v>35246</v>
      </c>
      <c r="K14" s="28">
        <f t="shared" si="0"/>
        <v>25423</v>
      </c>
      <c r="L14" s="16">
        <f t="shared" si="0"/>
        <v>-726229</v>
      </c>
      <c r="M14" s="28">
        <f t="shared" si="0"/>
        <v>-1385035</v>
      </c>
      <c r="N14" s="16">
        <f t="shared" si="0"/>
        <v>4637147</v>
      </c>
      <c r="O14" s="28">
        <f t="shared" si="0"/>
        <v>4699111</v>
      </c>
    </row>
    <row r="15" spans="1:15" ht="12.75">
      <c r="A15" s="1"/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</row>
    <row r="16" spans="1:15" ht="12.75">
      <c r="A16" s="4" t="s">
        <v>48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</row>
    <row r="17" spans="1:15" ht="12.75">
      <c r="A17" s="17" t="s">
        <v>32</v>
      </c>
      <c r="B17" s="18">
        <v>2105857</v>
      </c>
      <c r="C17" s="19">
        <f>2493515-18094</f>
        <v>2475421</v>
      </c>
      <c r="D17" s="18">
        <v>409488</v>
      </c>
      <c r="E17" s="19">
        <f>495805-8451-7749-1196-898</f>
        <v>477511</v>
      </c>
      <c r="F17" s="18">
        <v>85233</v>
      </c>
      <c r="G17" s="19">
        <v>55831</v>
      </c>
      <c r="H17" s="18">
        <v>48885</v>
      </c>
      <c r="I17" s="19">
        <v>72010</v>
      </c>
      <c r="J17" s="18">
        <v>15373</v>
      </c>
      <c r="K17" s="19">
        <v>11745</v>
      </c>
      <c r="L17" s="18">
        <v>-620425</v>
      </c>
      <c r="M17" s="19">
        <v>-1097663</v>
      </c>
      <c r="N17" s="9">
        <f>+B17+D17+F17+H17+J17+L17</f>
        <v>2044411</v>
      </c>
      <c r="O17" s="19">
        <f>+C17+E17+G17+I17+K17+M17</f>
        <v>1994855</v>
      </c>
    </row>
    <row r="18" spans="1:15" ht="12.75">
      <c r="A18" s="20" t="s">
        <v>11</v>
      </c>
      <c r="B18" s="21">
        <v>-182072</v>
      </c>
      <c r="C18" s="22">
        <v>-156257</v>
      </c>
      <c r="D18" s="21">
        <v>-46259</v>
      </c>
      <c r="E18" s="22">
        <v>-96717</v>
      </c>
      <c r="F18" s="21">
        <v>-3707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1">
        <f>+B18+D18+F18+H18+J18+L18</f>
        <v>-232038</v>
      </c>
      <c r="O18" s="22">
        <f>+C18+E18+G18+I18+K18+M18</f>
        <v>-252974</v>
      </c>
    </row>
    <row r="19" spans="1:15" ht="12.75">
      <c r="A19" s="20" t="s">
        <v>12</v>
      </c>
      <c r="B19" s="9">
        <f aca="true" t="shared" si="1" ref="B19:M19">+B17+B18</f>
        <v>1923785</v>
      </c>
      <c r="C19" s="10">
        <f t="shared" si="1"/>
        <v>2319164</v>
      </c>
      <c r="D19" s="9">
        <f t="shared" si="1"/>
        <v>363229</v>
      </c>
      <c r="E19" s="10">
        <f t="shared" si="1"/>
        <v>380794</v>
      </c>
      <c r="F19" s="9">
        <f>+F17+F18</f>
        <v>81526</v>
      </c>
      <c r="G19" s="10">
        <f t="shared" si="1"/>
        <v>55831</v>
      </c>
      <c r="H19" s="9">
        <f t="shared" si="1"/>
        <v>48885</v>
      </c>
      <c r="I19" s="10">
        <f t="shared" si="1"/>
        <v>72010</v>
      </c>
      <c r="J19" s="9">
        <f t="shared" si="1"/>
        <v>15373</v>
      </c>
      <c r="K19" s="10">
        <f t="shared" si="1"/>
        <v>11745</v>
      </c>
      <c r="L19" s="9">
        <f t="shared" si="1"/>
        <v>-620425</v>
      </c>
      <c r="M19" s="10">
        <f t="shared" si="1"/>
        <v>-1097663</v>
      </c>
      <c r="N19" s="9">
        <f>+B19+D19+F19+H19+J19+L19</f>
        <v>1812373</v>
      </c>
      <c r="O19" s="10">
        <f>+O17+O18</f>
        <v>1741881</v>
      </c>
    </row>
    <row r="20" spans="1:15" ht="12.75">
      <c r="A20" s="1" t="s">
        <v>13</v>
      </c>
      <c r="B20" s="9">
        <v>-269097</v>
      </c>
      <c r="C20" s="10">
        <v>-405978</v>
      </c>
      <c r="D20" s="9">
        <v>-65976</v>
      </c>
      <c r="E20" s="10">
        <v>-92154</v>
      </c>
      <c r="F20" s="9">
        <v>20601</v>
      </c>
      <c r="G20" s="10">
        <v>-6543</v>
      </c>
      <c r="H20" s="9">
        <v>989</v>
      </c>
      <c r="I20" s="10">
        <v>-12640</v>
      </c>
      <c r="J20" s="9">
        <v>0</v>
      </c>
      <c r="K20" s="10">
        <v>0</v>
      </c>
      <c r="L20" s="9">
        <v>0</v>
      </c>
      <c r="M20" s="10">
        <v>0</v>
      </c>
      <c r="N20" s="9">
        <f>+B20+D20+F20+H20+J20+L20</f>
        <v>-313483</v>
      </c>
      <c r="O20" s="10">
        <f>+C20+E20+G20+I20+K20+M20</f>
        <v>-517315</v>
      </c>
    </row>
    <row r="21" spans="1:15" ht="12.75">
      <c r="A21" s="1" t="s">
        <v>14</v>
      </c>
      <c r="B21" s="23">
        <v>0</v>
      </c>
      <c r="C21" s="24">
        <v>0</v>
      </c>
      <c r="D21" s="23">
        <v>0</v>
      </c>
      <c r="E21" s="24">
        <v>0</v>
      </c>
      <c r="F21" s="23">
        <v>33</v>
      </c>
      <c r="G21" s="24">
        <v>0</v>
      </c>
      <c r="H21" s="23">
        <v>0</v>
      </c>
      <c r="I21" s="24">
        <v>0</v>
      </c>
      <c r="J21" s="21">
        <v>612</v>
      </c>
      <c r="K21" s="22">
        <v>874</v>
      </c>
      <c r="L21" s="25">
        <v>0</v>
      </c>
      <c r="M21" s="26">
        <v>0</v>
      </c>
      <c r="N21" s="21">
        <f>+B21+D21+F21+H21+J21+L21</f>
        <v>645</v>
      </c>
      <c r="O21" s="22">
        <f>+C21+E21+G21+I21+K21+M21</f>
        <v>874</v>
      </c>
    </row>
    <row r="22" spans="1:15" ht="12.75">
      <c r="A22" s="1" t="s">
        <v>15</v>
      </c>
      <c r="B22" s="18">
        <f aca="true" t="shared" si="2" ref="B22:M22">SUM(B19:B21)</f>
        <v>1654688</v>
      </c>
      <c r="C22" s="19">
        <f t="shared" si="2"/>
        <v>1913186</v>
      </c>
      <c r="D22" s="18">
        <f t="shared" si="2"/>
        <v>297253</v>
      </c>
      <c r="E22" s="19">
        <f t="shared" si="2"/>
        <v>288640</v>
      </c>
      <c r="F22" s="18">
        <f t="shared" si="2"/>
        <v>102160</v>
      </c>
      <c r="G22" s="19">
        <f t="shared" si="2"/>
        <v>49288</v>
      </c>
      <c r="H22" s="18">
        <f t="shared" si="2"/>
        <v>49874</v>
      </c>
      <c r="I22" s="19">
        <f t="shared" si="2"/>
        <v>59370</v>
      </c>
      <c r="J22" s="18">
        <f t="shared" si="2"/>
        <v>15985</v>
      </c>
      <c r="K22" s="19">
        <f t="shared" si="2"/>
        <v>12619</v>
      </c>
      <c r="L22" s="18">
        <f t="shared" si="2"/>
        <v>-620425</v>
      </c>
      <c r="M22" s="19">
        <f t="shared" si="2"/>
        <v>-1097663</v>
      </c>
      <c r="N22" s="9">
        <f>+B22+D22+F22+H22+J22+L22</f>
        <v>1499535</v>
      </c>
      <c r="O22" s="10">
        <f>SUM(O19:O21)</f>
        <v>1225440</v>
      </c>
    </row>
    <row r="23" spans="1:15" ht="12.75">
      <c r="A23" s="1" t="s">
        <v>38</v>
      </c>
      <c r="B23" s="21">
        <v>-448460</v>
      </c>
      <c r="C23" s="22">
        <v>-600344</v>
      </c>
      <c r="D23" s="21">
        <v>-73184</v>
      </c>
      <c r="E23" s="22">
        <v>-94671</v>
      </c>
      <c r="F23" s="21">
        <v>-18382</v>
      </c>
      <c r="G23" s="22">
        <v>-7212</v>
      </c>
      <c r="H23" s="21">
        <v>-14409</v>
      </c>
      <c r="I23" s="22">
        <v>-23937</v>
      </c>
      <c r="J23" s="21">
        <v>-5196</v>
      </c>
      <c r="K23" s="22">
        <v>-3521</v>
      </c>
      <c r="L23" s="21">
        <v>145453</v>
      </c>
      <c r="M23" s="22">
        <v>357902</v>
      </c>
      <c r="N23" s="21">
        <f>+B23+D23+F23+H23+J23+L23</f>
        <v>-414178</v>
      </c>
      <c r="O23" s="22">
        <f>+C23+E23+G23+I23+K23+M23</f>
        <v>-371783</v>
      </c>
    </row>
    <row r="24" spans="1:15" ht="12.75">
      <c r="A24" s="1" t="s">
        <v>33</v>
      </c>
      <c r="B24" s="9">
        <f aca="true" t="shared" si="3" ref="B24:O24">+B22+B23</f>
        <v>1206228</v>
      </c>
      <c r="C24" s="10">
        <f t="shared" si="3"/>
        <v>1312842</v>
      </c>
      <c r="D24" s="9">
        <f t="shared" si="3"/>
        <v>224069</v>
      </c>
      <c r="E24" s="10">
        <f t="shared" si="3"/>
        <v>193969</v>
      </c>
      <c r="F24" s="9">
        <f t="shared" si="3"/>
        <v>83778</v>
      </c>
      <c r="G24" s="10">
        <f t="shared" si="3"/>
        <v>42076</v>
      </c>
      <c r="H24" s="9">
        <f t="shared" si="3"/>
        <v>35465</v>
      </c>
      <c r="I24" s="10">
        <f t="shared" si="3"/>
        <v>35433</v>
      </c>
      <c r="J24" s="9">
        <f t="shared" si="3"/>
        <v>10789</v>
      </c>
      <c r="K24" s="10">
        <f t="shared" si="3"/>
        <v>9098</v>
      </c>
      <c r="L24" s="9">
        <f t="shared" si="3"/>
        <v>-474972</v>
      </c>
      <c r="M24" s="10">
        <f t="shared" si="3"/>
        <v>-739761</v>
      </c>
      <c r="N24" s="9">
        <f t="shared" si="3"/>
        <v>1085357</v>
      </c>
      <c r="O24" s="10">
        <f t="shared" si="3"/>
        <v>853657</v>
      </c>
    </row>
    <row r="25" spans="1:15" ht="12.75">
      <c r="A25" s="1" t="s">
        <v>34</v>
      </c>
      <c r="B25" s="9">
        <v>0</v>
      </c>
      <c r="C25" s="10">
        <v>0</v>
      </c>
      <c r="D25" s="9">
        <v>0</v>
      </c>
      <c r="E25" s="10">
        <v>0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18">
        <v>8559</v>
      </c>
      <c r="O25" s="19">
        <v>-22737</v>
      </c>
    </row>
    <row r="26" spans="1:15" ht="13.5" thickBot="1">
      <c r="A26" s="1" t="s">
        <v>35</v>
      </c>
      <c r="B26" s="27">
        <f aca="true" t="shared" si="4" ref="B26:O26">+B24+B25</f>
        <v>1206228</v>
      </c>
      <c r="C26" s="28">
        <f t="shared" si="4"/>
        <v>1312842</v>
      </c>
      <c r="D26" s="27">
        <f t="shared" si="4"/>
        <v>224069</v>
      </c>
      <c r="E26" s="28">
        <f t="shared" si="4"/>
        <v>193969</v>
      </c>
      <c r="F26" s="27">
        <f t="shared" si="4"/>
        <v>83778</v>
      </c>
      <c r="G26" s="28">
        <f t="shared" si="4"/>
        <v>42076</v>
      </c>
      <c r="H26" s="27">
        <f t="shared" si="4"/>
        <v>35465</v>
      </c>
      <c r="I26" s="28">
        <f t="shared" si="4"/>
        <v>35433</v>
      </c>
      <c r="J26" s="27">
        <f t="shared" si="4"/>
        <v>10789</v>
      </c>
      <c r="K26" s="28">
        <f t="shared" si="4"/>
        <v>9098</v>
      </c>
      <c r="L26" s="27">
        <f t="shared" si="4"/>
        <v>-474972</v>
      </c>
      <c r="M26" s="28">
        <f t="shared" si="4"/>
        <v>-739761</v>
      </c>
      <c r="N26" s="27">
        <f t="shared" si="4"/>
        <v>1093916</v>
      </c>
      <c r="O26" s="28">
        <f t="shared" si="4"/>
        <v>830920</v>
      </c>
    </row>
    <row r="27" spans="1:15" ht="12.75">
      <c r="A27" s="1"/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19"/>
    </row>
    <row r="28" spans="1:15" ht="12.75">
      <c r="A28" s="1"/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18"/>
      <c r="O28" s="19"/>
    </row>
    <row r="29" spans="1:15" ht="12.75">
      <c r="A29" s="7"/>
      <c r="B29" s="29" t="s">
        <v>43</v>
      </c>
      <c r="C29" s="29" t="s">
        <v>28</v>
      </c>
      <c r="D29" s="29" t="s">
        <v>43</v>
      </c>
      <c r="E29" s="29" t="s">
        <v>28</v>
      </c>
      <c r="F29" s="29" t="s">
        <v>43</v>
      </c>
      <c r="G29" s="29" t="s">
        <v>28</v>
      </c>
      <c r="H29" s="29" t="s">
        <v>43</v>
      </c>
      <c r="I29" s="29" t="s">
        <v>28</v>
      </c>
      <c r="J29" s="29" t="s">
        <v>43</v>
      </c>
      <c r="K29" s="29" t="s">
        <v>28</v>
      </c>
      <c r="L29" s="29" t="s">
        <v>43</v>
      </c>
      <c r="M29" s="29" t="s">
        <v>28</v>
      </c>
      <c r="N29" s="29" t="s">
        <v>43</v>
      </c>
      <c r="O29" s="29" t="s">
        <v>28</v>
      </c>
    </row>
    <row r="30" spans="1:15" ht="12.75">
      <c r="A30" s="1"/>
      <c r="B30" s="9" t="s">
        <v>7</v>
      </c>
      <c r="C30" s="9" t="s">
        <v>7</v>
      </c>
      <c r="D30" s="9" t="s">
        <v>7</v>
      </c>
      <c r="E30" s="9" t="s">
        <v>7</v>
      </c>
      <c r="F30" s="9" t="s">
        <v>7</v>
      </c>
      <c r="G30" s="9" t="s">
        <v>7</v>
      </c>
      <c r="H30" s="9" t="s">
        <v>7</v>
      </c>
      <c r="I30" s="9" t="s">
        <v>7</v>
      </c>
      <c r="J30" s="9" t="s">
        <v>7</v>
      </c>
      <c r="K30" s="9" t="s">
        <v>7</v>
      </c>
      <c r="L30" s="9" t="s">
        <v>7</v>
      </c>
      <c r="M30" s="9" t="s">
        <v>7</v>
      </c>
      <c r="N30" s="9" t="s">
        <v>7</v>
      </c>
      <c r="O30" s="9" t="s">
        <v>7</v>
      </c>
    </row>
    <row r="31" spans="1:15" ht="12.75">
      <c r="A31" s="4" t="s">
        <v>16</v>
      </c>
      <c r="B31" s="2"/>
      <c r="C31" s="3"/>
      <c r="D31" s="2"/>
      <c r="E31" s="3"/>
      <c r="F31" s="2"/>
      <c r="G31" s="3"/>
      <c r="H31" s="2"/>
      <c r="I31" s="3"/>
      <c r="J31" s="2"/>
      <c r="K31" s="3"/>
      <c r="L31" s="2"/>
      <c r="M31" s="3"/>
      <c r="N31" s="2"/>
      <c r="O31" s="3"/>
    </row>
    <row r="32" spans="1:15" ht="12.75">
      <c r="A32" s="20" t="s">
        <v>17</v>
      </c>
      <c r="B32" s="30">
        <v>150111685</v>
      </c>
      <c r="C32" s="31">
        <v>136588647</v>
      </c>
      <c r="D32" s="30">
        <v>22577046</v>
      </c>
      <c r="E32" s="31">
        <v>23448341</v>
      </c>
      <c r="F32" s="30">
        <v>9724563</v>
      </c>
      <c r="G32" s="31">
        <v>9174514</v>
      </c>
      <c r="H32" s="30">
        <v>3649466</v>
      </c>
      <c r="I32" s="31">
        <v>3422565</v>
      </c>
      <c r="J32" s="30">
        <v>359789</v>
      </c>
      <c r="K32" s="31">
        <v>364101</v>
      </c>
      <c r="L32" s="30">
        <v>-13281270</v>
      </c>
      <c r="M32" s="31">
        <v>-12060072</v>
      </c>
      <c r="N32" s="35">
        <f>+B32+D32+F32+H32+J32+L32</f>
        <v>173141279</v>
      </c>
      <c r="O32" s="32">
        <f>+C32+E32+G32+I32+K32+M32</f>
        <v>160938096</v>
      </c>
    </row>
    <row r="33" spans="1:15" ht="12.75">
      <c r="A33" s="20" t="s">
        <v>39</v>
      </c>
      <c r="B33" s="33">
        <v>0</v>
      </c>
      <c r="C33" s="34">
        <v>0</v>
      </c>
      <c r="D33" s="33">
        <v>4852</v>
      </c>
      <c r="E33" s="34">
        <v>4852</v>
      </c>
      <c r="F33" s="33">
        <v>0</v>
      </c>
      <c r="G33" s="34">
        <v>0</v>
      </c>
      <c r="H33" s="33">
        <v>0</v>
      </c>
      <c r="I33" s="34">
        <v>0</v>
      </c>
      <c r="J33" s="35">
        <v>12635</v>
      </c>
      <c r="K33" s="32">
        <v>12449</v>
      </c>
      <c r="L33" s="33">
        <v>0</v>
      </c>
      <c r="M33" s="34">
        <v>0</v>
      </c>
      <c r="N33" s="21">
        <f>+B33+D33+F33+H33+J33+L33</f>
        <v>17487</v>
      </c>
      <c r="O33" s="32">
        <f>+C33+E33+G33+I33+K33+M33</f>
        <v>17301</v>
      </c>
    </row>
    <row r="34" spans="1:15" ht="13.5" thickBot="1">
      <c r="A34" s="20" t="s">
        <v>40</v>
      </c>
      <c r="B34" s="36">
        <f aca="true" t="shared" si="5" ref="B34:O34">+B32+B33</f>
        <v>150111685</v>
      </c>
      <c r="C34" s="37">
        <f t="shared" si="5"/>
        <v>136588647</v>
      </c>
      <c r="D34" s="36">
        <f t="shared" si="5"/>
        <v>22581898</v>
      </c>
      <c r="E34" s="37">
        <f t="shared" si="5"/>
        <v>23453193</v>
      </c>
      <c r="F34" s="36">
        <f t="shared" si="5"/>
        <v>9724563</v>
      </c>
      <c r="G34" s="37">
        <f t="shared" si="5"/>
        <v>9174514</v>
      </c>
      <c r="H34" s="36">
        <f t="shared" si="5"/>
        <v>3649466</v>
      </c>
      <c r="I34" s="37">
        <f t="shared" si="5"/>
        <v>3422565</v>
      </c>
      <c r="J34" s="36">
        <f t="shared" si="5"/>
        <v>372424</v>
      </c>
      <c r="K34" s="37">
        <f t="shared" si="5"/>
        <v>376550</v>
      </c>
      <c r="L34" s="36">
        <f t="shared" si="5"/>
        <v>-13281270</v>
      </c>
      <c r="M34" s="37">
        <f t="shared" si="5"/>
        <v>-12060072</v>
      </c>
      <c r="N34" s="36">
        <f t="shared" si="5"/>
        <v>173158766</v>
      </c>
      <c r="O34" s="37">
        <f t="shared" si="5"/>
        <v>160955397</v>
      </c>
    </row>
    <row r="35" spans="1:15" ht="12.75">
      <c r="A35" s="20"/>
      <c r="B35" s="33"/>
      <c r="C35" s="34"/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0"/>
      <c r="O35" s="34"/>
    </row>
    <row r="36" spans="1:15" ht="13.5" thickBot="1">
      <c r="A36" s="20" t="s">
        <v>37</v>
      </c>
      <c r="B36" s="42">
        <v>136569905</v>
      </c>
      <c r="C36" s="43">
        <v>123911537</v>
      </c>
      <c r="D36" s="42">
        <v>20228249</v>
      </c>
      <c r="E36" s="43">
        <v>20967618</v>
      </c>
      <c r="F36" s="42">
        <v>8506478</v>
      </c>
      <c r="G36" s="43">
        <v>7927115</v>
      </c>
      <c r="H36" s="42">
        <v>2319182</v>
      </c>
      <c r="I36" s="43">
        <v>2124921</v>
      </c>
      <c r="J36" s="42">
        <v>151532</v>
      </c>
      <c r="K36" s="43">
        <v>157075</v>
      </c>
      <c r="L36" s="42">
        <v>-9226446</v>
      </c>
      <c r="M36" s="43">
        <v>-8018052</v>
      </c>
      <c r="N36" s="44">
        <f>+B36+D36+F36+H36+J36+L36</f>
        <v>158548900</v>
      </c>
      <c r="O36" s="43">
        <f>+C36+E36+G36+I36+K36+M36</f>
        <v>147070214</v>
      </c>
    </row>
    <row r="37" spans="1:15" ht="12.75">
      <c r="A37" s="20"/>
      <c r="B37" s="30"/>
      <c r="C37" s="31"/>
      <c r="D37" s="30"/>
      <c r="E37" s="31"/>
      <c r="F37" s="30"/>
      <c r="G37" s="31"/>
      <c r="H37" s="30"/>
      <c r="I37" s="31"/>
      <c r="J37" s="30"/>
      <c r="K37" s="31"/>
      <c r="L37" s="30"/>
      <c r="M37" s="31"/>
      <c r="N37" s="18"/>
      <c r="O37" s="31"/>
    </row>
    <row r="38" spans="1:15" ht="12.75">
      <c r="A38" s="1"/>
      <c r="B38" s="2"/>
      <c r="C38" s="3"/>
      <c r="D38" s="2"/>
      <c r="E38" s="3"/>
      <c r="F38" s="2"/>
      <c r="G38" s="3"/>
      <c r="H38" s="2"/>
      <c r="I38" s="3"/>
      <c r="J38" s="2"/>
      <c r="K38" s="3"/>
      <c r="L38" s="2"/>
      <c r="M38" s="3"/>
      <c r="N38" s="2"/>
      <c r="O38" s="3"/>
    </row>
    <row r="39" spans="1:15" ht="12.75">
      <c r="A39" s="1"/>
      <c r="B39" s="8" t="s">
        <v>41</v>
      </c>
      <c r="C39" s="8" t="s">
        <v>42</v>
      </c>
      <c r="D39" s="8" t="s">
        <v>41</v>
      </c>
      <c r="E39" s="8" t="s">
        <v>42</v>
      </c>
      <c r="F39" s="8" t="s">
        <v>41</v>
      </c>
      <c r="G39" s="8" t="s">
        <v>42</v>
      </c>
      <c r="H39" s="8" t="s">
        <v>41</v>
      </c>
      <c r="I39" s="8" t="s">
        <v>42</v>
      </c>
      <c r="J39" s="8" t="s">
        <v>41</v>
      </c>
      <c r="K39" s="8" t="s">
        <v>42</v>
      </c>
      <c r="L39" s="8" t="s">
        <v>41</v>
      </c>
      <c r="M39" s="8" t="s">
        <v>42</v>
      </c>
      <c r="N39" s="8" t="s">
        <v>41</v>
      </c>
      <c r="O39" s="8" t="s">
        <v>42</v>
      </c>
    </row>
    <row r="40" spans="1:15" ht="12.75">
      <c r="A40" s="1"/>
      <c r="B40" s="9" t="s">
        <v>7</v>
      </c>
      <c r="C40" s="9" t="s">
        <v>7</v>
      </c>
      <c r="D40" s="9" t="s">
        <v>7</v>
      </c>
      <c r="E40" s="9" t="s">
        <v>7</v>
      </c>
      <c r="F40" s="9" t="s">
        <v>7</v>
      </c>
      <c r="G40" s="9" t="s">
        <v>7</v>
      </c>
      <c r="H40" s="9" t="s">
        <v>7</v>
      </c>
      <c r="I40" s="9" t="s">
        <v>7</v>
      </c>
      <c r="J40" s="9" t="s">
        <v>7</v>
      </c>
      <c r="K40" s="9" t="s">
        <v>7</v>
      </c>
      <c r="L40" s="9" t="s">
        <v>7</v>
      </c>
      <c r="M40" s="9" t="s">
        <v>7</v>
      </c>
      <c r="N40" s="9" t="s">
        <v>7</v>
      </c>
      <c r="O40" s="9" t="s">
        <v>7</v>
      </c>
    </row>
    <row r="41" spans="1:15" ht="12.75">
      <c r="A41" s="4" t="s">
        <v>18</v>
      </c>
      <c r="B41" s="2"/>
      <c r="C41" s="3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</row>
    <row r="42" spans="1:15" ht="12.75">
      <c r="A42" s="20" t="s">
        <v>19</v>
      </c>
      <c r="B42" s="30">
        <v>43646</v>
      </c>
      <c r="C42" s="31">
        <v>103601</v>
      </c>
      <c r="D42" s="30">
        <v>1421</v>
      </c>
      <c r="E42" s="31">
        <v>5942</v>
      </c>
      <c r="F42" s="30">
        <v>1239</v>
      </c>
      <c r="G42" s="31">
        <v>3738</v>
      </c>
      <c r="H42" s="30">
        <v>332</v>
      </c>
      <c r="I42" s="31">
        <v>1250</v>
      </c>
      <c r="J42" s="30">
        <v>738</v>
      </c>
      <c r="K42" s="31">
        <v>364</v>
      </c>
      <c r="L42" s="35">
        <v>0</v>
      </c>
      <c r="M42" s="32">
        <v>0</v>
      </c>
      <c r="N42" s="9">
        <f>+B42+D42+F42+H42+J42+L42</f>
        <v>47376</v>
      </c>
      <c r="O42" s="10">
        <f>+C42+E42+G42+I42+K42+M42</f>
        <v>114895</v>
      </c>
    </row>
    <row r="43" spans="1:15" ht="12.75">
      <c r="A43" s="20" t="s">
        <v>20</v>
      </c>
      <c r="B43" s="30">
        <v>66134</v>
      </c>
      <c r="C43" s="31">
        <v>62958</v>
      </c>
      <c r="D43" s="30">
        <v>11028</v>
      </c>
      <c r="E43" s="31">
        <v>12979</v>
      </c>
      <c r="F43" s="30">
        <v>3383</v>
      </c>
      <c r="G43" s="31">
        <v>3585</v>
      </c>
      <c r="H43" s="30">
        <v>4041</v>
      </c>
      <c r="I43" s="31">
        <v>4526</v>
      </c>
      <c r="J43" s="30">
        <v>889</v>
      </c>
      <c r="K43" s="31">
        <v>634</v>
      </c>
      <c r="L43" s="35">
        <v>0</v>
      </c>
      <c r="M43" s="32">
        <v>0</v>
      </c>
      <c r="N43" s="9">
        <f>+B43+D43+F43+H43+J43+L43</f>
        <v>85475</v>
      </c>
      <c r="O43" s="10">
        <f>+C43+E43+G43+I43+K43+M43</f>
        <v>84682</v>
      </c>
    </row>
    <row r="44" spans="1:15" ht="12.75">
      <c r="A44" s="20" t="s">
        <v>21</v>
      </c>
      <c r="B44" s="33"/>
      <c r="C44" s="34"/>
      <c r="D44" s="33"/>
      <c r="E44" s="34"/>
      <c r="F44" s="33"/>
      <c r="G44" s="34"/>
      <c r="H44" s="33"/>
      <c r="I44" s="34"/>
      <c r="J44" s="33"/>
      <c r="K44" s="34"/>
      <c r="L44" s="35"/>
      <c r="M44" s="32"/>
      <c r="N44" s="30"/>
      <c r="O44" s="34"/>
    </row>
    <row r="45" spans="1:15" ht="13.5" thickBot="1">
      <c r="A45" s="20" t="s">
        <v>22</v>
      </c>
      <c r="B45" s="42">
        <v>247362</v>
      </c>
      <c r="C45" s="43">
        <v>442420</v>
      </c>
      <c r="D45" s="42">
        <v>43067</v>
      </c>
      <c r="E45" s="43">
        <v>65387</v>
      </c>
      <c r="F45" s="42">
        <v>-2203</v>
      </c>
      <c r="G45" s="43">
        <v>4493</v>
      </c>
      <c r="H45" s="42">
        <v>-2250</v>
      </c>
      <c r="I45" s="43">
        <v>3645</v>
      </c>
      <c r="J45" s="42">
        <v>3</v>
      </c>
      <c r="K45" s="43">
        <v>-4</v>
      </c>
      <c r="L45" s="42">
        <v>0</v>
      </c>
      <c r="M45" s="43">
        <v>0</v>
      </c>
      <c r="N45" s="44">
        <f>+B45+D45+F45+H45+J45+L45</f>
        <v>285979</v>
      </c>
      <c r="O45" s="50">
        <f>+C45+E45+G45+I45+K45+M45</f>
        <v>515941</v>
      </c>
    </row>
    <row r="46" spans="1:15" ht="12.75">
      <c r="A46" s="20"/>
      <c r="B46" s="30"/>
      <c r="C46" s="31"/>
      <c r="D46" s="30"/>
      <c r="E46" s="31"/>
      <c r="F46" s="30"/>
      <c r="G46" s="31"/>
      <c r="H46" s="30"/>
      <c r="I46" s="31"/>
      <c r="J46" s="30"/>
      <c r="K46" s="31"/>
      <c r="L46" s="35"/>
      <c r="M46" s="32"/>
      <c r="N46" s="9"/>
      <c r="O46" s="10"/>
    </row>
    <row r="47" spans="1:15" ht="12.75">
      <c r="A47" s="1"/>
      <c r="B47" s="2"/>
      <c r="C47" s="3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</row>
    <row r="48" spans="1:15" ht="12.75">
      <c r="A48" s="5" t="s">
        <v>23</v>
      </c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</row>
    <row r="49" spans="1:15" ht="12.75" customHeight="1">
      <c r="A49" s="4"/>
      <c r="B49" s="51" t="s">
        <v>27</v>
      </c>
      <c r="C49" s="51"/>
      <c r="D49" s="51" t="s">
        <v>19</v>
      </c>
      <c r="E49" s="51"/>
      <c r="F49" s="51" t="s">
        <v>17</v>
      </c>
      <c r="G49" s="51"/>
      <c r="H49" s="51" t="s">
        <v>36</v>
      </c>
      <c r="I49" s="51"/>
      <c r="J49" s="2"/>
      <c r="K49" s="3"/>
      <c r="L49" s="2"/>
      <c r="M49" s="3"/>
      <c r="N49" s="2"/>
      <c r="O49" s="3"/>
    </row>
    <row r="50" spans="1:15" ht="12.75">
      <c r="A50" s="38"/>
      <c r="B50" s="8" t="s">
        <v>41</v>
      </c>
      <c r="C50" s="8" t="s">
        <v>42</v>
      </c>
      <c r="D50" s="8" t="s">
        <v>41</v>
      </c>
      <c r="E50" s="8" t="s">
        <v>42</v>
      </c>
      <c r="F50" s="8" t="s">
        <v>41</v>
      </c>
      <c r="G50" s="45" t="s">
        <v>44</v>
      </c>
      <c r="H50" s="8" t="s">
        <v>41</v>
      </c>
      <c r="I50" s="8" t="s">
        <v>42</v>
      </c>
      <c r="J50" s="39"/>
      <c r="K50" s="40"/>
      <c r="L50" s="39"/>
      <c r="M50" s="40"/>
      <c r="N50" s="39"/>
      <c r="O50" s="40"/>
    </row>
    <row r="51" spans="1:15" ht="12.75">
      <c r="A51" s="4"/>
      <c r="B51" s="9" t="s">
        <v>7</v>
      </c>
      <c r="C51" s="9" t="s">
        <v>7</v>
      </c>
      <c r="D51" s="9" t="s">
        <v>7</v>
      </c>
      <c r="E51" s="9" t="s">
        <v>7</v>
      </c>
      <c r="F51" s="9" t="s">
        <v>7</v>
      </c>
      <c r="G51" s="9" t="s">
        <v>7</v>
      </c>
      <c r="H51" s="9" t="s">
        <v>7</v>
      </c>
      <c r="I51" s="9" t="s">
        <v>7</v>
      </c>
      <c r="J51" s="2"/>
      <c r="K51" s="3"/>
      <c r="L51" s="2"/>
      <c r="M51" s="3"/>
      <c r="N51" s="2"/>
      <c r="O51" s="3"/>
    </row>
    <row r="52" spans="1:15" ht="12.75">
      <c r="A52" s="4"/>
      <c r="B52" s="6"/>
      <c r="C52" s="11"/>
      <c r="D52" s="2"/>
      <c r="E52" s="3"/>
      <c r="F52" s="2"/>
      <c r="G52" s="3"/>
      <c r="H52" s="4"/>
      <c r="I52" s="1"/>
      <c r="J52" s="2"/>
      <c r="K52" s="3"/>
      <c r="L52" s="2"/>
      <c r="M52" s="3"/>
      <c r="N52" s="2"/>
      <c r="O52" s="3"/>
    </row>
    <row r="53" spans="1:15" ht="12.75">
      <c r="A53" s="41" t="s">
        <v>24</v>
      </c>
      <c r="B53" s="9">
        <v>4765898</v>
      </c>
      <c r="C53" s="10">
        <v>5744896</v>
      </c>
      <c r="D53" s="9">
        <v>35094</v>
      </c>
      <c r="E53" s="10">
        <v>101741</v>
      </c>
      <c r="F53" s="9">
        <v>161985818</v>
      </c>
      <c r="G53" s="10">
        <v>150130607</v>
      </c>
      <c r="H53" s="2">
        <f>2011446+644</f>
        <v>2012090</v>
      </c>
      <c r="I53" s="3">
        <f>2023207-8648</f>
        <v>2014559</v>
      </c>
      <c r="J53" s="2"/>
      <c r="K53" s="3"/>
      <c r="L53" s="2"/>
      <c r="M53" s="3"/>
      <c r="N53" s="2"/>
      <c r="O53" s="3"/>
    </row>
    <row r="54" spans="1:15" ht="12.75">
      <c r="A54" s="41" t="s">
        <v>25</v>
      </c>
      <c r="B54" s="9">
        <v>361430</v>
      </c>
      <c r="C54" s="10">
        <v>226027</v>
      </c>
      <c r="D54" s="9">
        <v>11267</v>
      </c>
      <c r="E54" s="10">
        <v>8892</v>
      </c>
      <c r="F54" s="9">
        <v>16825576</v>
      </c>
      <c r="G54" s="10">
        <v>14759326</v>
      </c>
      <c r="H54" s="2">
        <v>101095</v>
      </c>
      <c r="I54" s="3">
        <v>238064</v>
      </c>
      <c r="J54" s="2"/>
      <c r="K54" s="3"/>
      <c r="L54" s="2"/>
      <c r="M54" s="3"/>
      <c r="N54" s="2"/>
      <c r="O54" s="3"/>
    </row>
    <row r="55" spans="1:15" ht="12.75">
      <c r="A55" s="41" t="s">
        <v>26</v>
      </c>
      <c r="B55" s="21">
        <v>236048</v>
      </c>
      <c r="C55" s="22">
        <v>113223</v>
      </c>
      <c r="D55" s="21">
        <v>1015</v>
      </c>
      <c r="E55" s="22">
        <v>4262</v>
      </c>
      <c r="F55" s="21">
        <v>7628642</v>
      </c>
      <c r="G55" s="22">
        <v>8125536</v>
      </c>
      <c r="H55" s="23">
        <v>6775</v>
      </c>
      <c r="I55" s="24">
        <v>70480</v>
      </c>
      <c r="J55" s="2"/>
      <c r="K55" s="3"/>
      <c r="L55" s="2"/>
      <c r="M55" s="3"/>
      <c r="N55" s="2"/>
      <c r="O55" s="3"/>
    </row>
    <row r="56" spans="1:15" ht="12.75">
      <c r="A56" s="41"/>
      <c r="B56" s="18">
        <f aca="true" t="shared" si="6" ref="B56:I56">SUM(B53:B55)</f>
        <v>5363376</v>
      </c>
      <c r="C56" s="19">
        <f t="shared" si="6"/>
        <v>6084146</v>
      </c>
      <c r="D56" s="18">
        <f t="shared" si="6"/>
        <v>47376</v>
      </c>
      <c r="E56" s="19">
        <f t="shared" si="6"/>
        <v>114895</v>
      </c>
      <c r="F56" s="18">
        <f t="shared" si="6"/>
        <v>186440036</v>
      </c>
      <c r="G56" s="31">
        <f t="shared" si="6"/>
        <v>173015469</v>
      </c>
      <c r="H56" s="30">
        <f t="shared" si="6"/>
        <v>2119960</v>
      </c>
      <c r="I56" s="31">
        <f t="shared" si="6"/>
        <v>2323103</v>
      </c>
      <c r="J56" s="2"/>
      <c r="K56" s="3"/>
      <c r="L56" s="2"/>
      <c r="M56" s="3"/>
      <c r="N56" s="2"/>
      <c r="O56" s="3"/>
    </row>
    <row r="57" spans="1:15" ht="12.75">
      <c r="A57" s="41" t="s">
        <v>5</v>
      </c>
      <c r="B57" s="9">
        <v>-726229</v>
      </c>
      <c r="C57" s="10">
        <v>-1385035</v>
      </c>
      <c r="D57" s="9">
        <v>0</v>
      </c>
      <c r="E57" s="10">
        <v>0</v>
      </c>
      <c r="F57" s="9">
        <v>-13281270</v>
      </c>
      <c r="G57" s="10">
        <v>-12060072</v>
      </c>
      <c r="H57" s="2">
        <v>-620425</v>
      </c>
      <c r="I57" s="3">
        <v>-1097663</v>
      </c>
      <c r="J57" s="2"/>
      <c r="K57" s="3"/>
      <c r="L57" s="2"/>
      <c r="M57" s="3"/>
      <c r="N57" s="2"/>
      <c r="O57" s="3"/>
    </row>
    <row r="58" spans="1:15" ht="13.5" thickBot="1">
      <c r="A58" s="41" t="s">
        <v>6</v>
      </c>
      <c r="B58" s="27">
        <f>SUM(B56:B57)</f>
        <v>4637147</v>
      </c>
      <c r="C58" s="28">
        <f>SUM(C56:C57)</f>
        <v>4699111</v>
      </c>
      <c r="D58" s="27">
        <f>SUM(D56:D57)</f>
        <v>47376</v>
      </c>
      <c r="E58" s="28">
        <f>SUM(E56:E57)</f>
        <v>114895</v>
      </c>
      <c r="F58" s="27">
        <f>SUM(F56:F57)</f>
        <v>173158766</v>
      </c>
      <c r="G58" s="37">
        <f>+G56+G57</f>
        <v>160955397</v>
      </c>
      <c r="H58" s="36">
        <f>+H56+H57</f>
        <v>1499535</v>
      </c>
      <c r="I58" s="37">
        <f>+I56+I57</f>
        <v>1225440</v>
      </c>
      <c r="J58" s="2"/>
      <c r="K58" s="3"/>
      <c r="L58" s="2"/>
      <c r="M58" s="3"/>
      <c r="N58" s="2"/>
      <c r="O58" s="3"/>
    </row>
  </sheetData>
  <mergeCells count="11">
    <mergeCell ref="H49:I49"/>
    <mergeCell ref="J7:K7"/>
    <mergeCell ref="L7:M7"/>
    <mergeCell ref="N7:O7"/>
    <mergeCell ref="H7:I7"/>
    <mergeCell ref="B49:C49"/>
    <mergeCell ref="D49:E49"/>
    <mergeCell ref="F49:G49"/>
    <mergeCell ref="B7:C7"/>
    <mergeCell ref="D7:E7"/>
    <mergeCell ref="F7:G7"/>
  </mergeCells>
  <printOptions/>
  <pageMargins left="0.42" right="0.31" top="0.45" bottom="0.37" header="0.31" footer="0.28"/>
  <pageSetup fitToHeight="1" fitToWidth="1" horizontalDpi="600" verticalDpi="600" orientation="landscape" paperSize="9" scale="64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2004-02-16T04:40:09Z</cp:lastPrinted>
  <dcterms:created xsi:type="dcterms:W3CDTF">2003-04-29T03:29:21Z</dcterms:created>
  <dcterms:modified xsi:type="dcterms:W3CDTF">2004-01-28T08:03:50Z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